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4520" windowHeight="11640" activeTab="0"/>
  </bookViews>
  <sheets>
    <sheet name="PJ3R6015_1" sheetId="1" r:id="rId1"/>
    <sheet name="基本情報_1_1" sheetId="2" r:id="rId2"/>
    <sheet name="検査情報_2_1" sheetId="3" r:id="rId3"/>
  </sheets>
  <externalReferences>
    <externalReference r:id="rId6"/>
    <externalReference r:id="rId7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'PJ3R6015_1'!$B$1:$AG$45</definedName>
    <definedName name="wrn.全シート印刷." hidden="1">{#N/A,#N/A,FALSE,"ＨＢＳＣＳＳ";#N/A,#N/A,FALSE,"原価管理表平田倉庫";#N/A,#N/A,FALSE,"原価管理表 日立印刷";#N/A,#N/A,FALSE,"原価管理合計表"}</definedName>
    <definedName name="zz" hidden="1">{#N/A,#N/A,FALSE,"ＨＢＳＣＳＳ";#N/A,#N/A,FALSE,"原価管理表平田倉庫";#N/A,#N/A,FALSE,"原価管理表 日立印刷";#N/A,#N/A,FALSE,"原価管理合計表"}</definedName>
    <definedName name="検査区分_コンボ">'[1]入力規則'!$B$3:$B$180</definedName>
    <definedName name="検査項目">'[2]採水地点'!$F$3:$F$7</definedName>
    <definedName name="検体種類">'[2]採水地点'!$D$3:$D$8</definedName>
    <definedName name="採水地点名">'[2]採水地点'!$B$3:$B$12</definedName>
  </definedNames>
  <calcPr fullCalcOnLoad="1"/>
</workbook>
</file>

<file path=xl/sharedStrings.xml><?xml version="1.0" encoding="utf-8"?>
<sst xmlns="http://schemas.openxmlformats.org/spreadsheetml/2006/main" count="121" uniqueCount="81">
  <si>
    <t>検査の要領及び結果</t>
  </si>
  <si>
    <t>印</t>
  </si>
  <si>
    <t>氏名</t>
  </si>
  <si>
    <t>職名</t>
  </si>
  <si>
    <t>立会人</t>
  </si>
  <si>
    <t>％</t>
  </si>
  <si>
    <t>出来形歩合</t>
  </si>
  <si>
    <t>円</t>
  </si>
  <si>
    <t>拾</t>
  </si>
  <si>
    <t>百</t>
  </si>
  <si>
    <t>千</t>
  </si>
  <si>
    <t>万</t>
  </si>
  <si>
    <t>拾</t>
  </si>
  <si>
    <t>百</t>
  </si>
  <si>
    <t>千</t>
  </si>
  <si>
    <t>億</t>
  </si>
  <si>
    <t>調定金額</t>
  </si>
  <si>
    <t>検査の種類</t>
  </si>
  <si>
    <t>検査した日</t>
  </si>
  <si>
    <t>完成した日</t>
  </si>
  <si>
    <t>契約上の完成期限</t>
  </si>
  <si>
    <t>号</t>
  </si>
  <si>
    <t>受　注　者</t>
  </si>
  <si>
    <t>－</t>
  </si>
  <si>
    <t>第</t>
  </si>
  <si>
    <t>完成検査</t>
  </si>
  <si>
    <t>出来形検査</t>
  </si>
  <si>
    <t>(内渡第</t>
  </si>
  <si>
    <t>回)</t>
  </si>
  <si>
    <t>所属</t>
  </si>
  <si>
    <t>検査職員名</t>
  </si>
  <si>
    <t>検査整理番号</t>
  </si>
  <si>
    <t>案件名称</t>
  </si>
  <si>
    <t>契約者・商号又は名称</t>
  </si>
  <si>
    <t>依頼元情報-担当課</t>
  </si>
  <si>
    <t>契約日</t>
  </si>
  <si>
    <t>検査受付日</t>
  </si>
  <si>
    <t>検査実施日</t>
  </si>
  <si>
    <t>検査種別</t>
  </si>
  <si>
    <t>検査回数</t>
  </si>
  <si>
    <t>出来高率</t>
  </si>
  <si>
    <t>1</t>
  </si>
  <si>
    <t>連番</t>
  </si>
  <si>
    <t>　</t>
  </si>
  <si>
    <t>変更契約額（税抜き価格）</t>
  </si>
  <si>
    <t>履行期限（変更後）</t>
  </si>
  <si>
    <t>変更回数</t>
  </si>
  <si>
    <t>契約種別</t>
  </si>
  <si>
    <t>契約種別（コード）</t>
  </si>
  <si>
    <t>案件番号</t>
  </si>
  <si>
    <t>契約金額（税抜き）</t>
  </si>
  <si>
    <t>契約期間（終了日）</t>
  </si>
  <si>
    <t>依頼元情報-担当課（コード）</t>
  </si>
  <si>
    <t>検査立会人・施工主体側</t>
  </si>
  <si>
    <t>検査種別（コード）</t>
  </si>
  <si>
    <t>検査職員・職名</t>
  </si>
  <si>
    <t>検査整理番号</t>
  </si>
  <si>
    <t xml:space="preserve">内渡金 </t>
  </si>
  <si>
    <t xml:space="preserve">精算金 </t>
  </si>
  <si>
    <t>○○○○業務委託　その４</t>
  </si>
  <si>
    <t>テスト業者１２３</t>
  </si>
  <si>
    <t>1352140700</t>
  </si>
  <si>
    <t>河川課</t>
  </si>
  <si>
    <t>０</t>
  </si>
  <si>
    <t>６</t>
  </si>
  <si>
    <t>１</t>
  </si>
  <si>
    <t>金</t>
  </si>
  <si>
    <t>1517100019</t>
  </si>
  <si>
    <t>10</t>
  </si>
  <si>
    <t>コンサル</t>
  </si>
  <si>
    <t>８</t>
  </si>
  <si>
    <t>主幹</t>
  </si>
  <si>
    <t>日立　河川３</t>
  </si>
  <si>
    <t>3</t>
  </si>
  <si>
    <t>完成検査</t>
  </si>
  <si>
    <t/>
  </si>
  <si>
    <t>検査区分（コード）</t>
  </si>
  <si>
    <t>検査区分</t>
  </si>
  <si>
    <t>20151701000009</t>
  </si>
  <si>
    <t>2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</si>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</sst>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ｺﾞｼｯｸ"/>
      <family val="3"/>
    </font>
    <font>
      <sz val="9"/>
      <name val="ｺﾞｼｯｸ"/>
      <family val="3"/>
    </font>
    <font>
      <b/>
      <sz val="16"/>
      <name val="ｺﾞｼｯｸ"/>
      <family val="3"/>
    </font>
    <font>
      <sz val="14"/>
      <name val="ｺﾞｼｯｸ"/>
      <family val="3"/>
    </font>
    <font>
      <b/>
      <sz val="11"/>
      <name val="ｺﾞｼｯｸ"/>
      <family val="3"/>
    </font>
    <font>
      <sz val="14"/>
      <name val="ＭＳ 明朝"/>
      <family val="1"/>
    </font>
    <font>
      <sz val="10"/>
      <name val="Arial"/>
      <family val="2"/>
    </font>
    <font>
      <sz val="10"/>
      <name val="ＭＳ 明朝"/>
      <family val="1"/>
    </font>
    <font>
      <sz val="15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 style="dotted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dotted"/>
      <bottom style="hair"/>
    </border>
    <border>
      <left/>
      <right/>
      <top style="dotted"/>
      <bottom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/>
      <top style="hair"/>
      <bottom/>
    </border>
    <border>
      <left style="hair"/>
      <right/>
      <top/>
      <bottom/>
    </border>
    <border>
      <left style="hair"/>
      <right/>
      <top style="hair"/>
      <bottom/>
    </border>
    <border>
      <left style="dotted"/>
      <right/>
      <top style="hair"/>
      <bottom/>
    </border>
    <border>
      <left/>
      <right style="hair"/>
      <top style="hair"/>
      <bottom/>
    </border>
    <border>
      <left/>
      <right style="dotted"/>
      <top style="hair"/>
      <bottom/>
    </border>
    <border>
      <left/>
      <right style="medium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/>
      <top style="medium"/>
      <bottom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" fillId="0" borderId="0" xfId="63" applyFont="1">
      <alignment/>
      <protection/>
    </xf>
    <xf numFmtId="0" fontId="5" fillId="0" borderId="0" xfId="63" applyFont="1" applyBorder="1">
      <alignment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Border="1" applyAlignment="1">
      <alignment horizontal="centerContinuous" vertical="center"/>
      <protection/>
    </xf>
    <xf numFmtId="0" fontId="4" fillId="0" borderId="10" xfId="63" applyFont="1" applyBorder="1">
      <alignment/>
      <protection/>
    </xf>
    <xf numFmtId="0" fontId="4" fillId="0" borderId="11" xfId="63" applyFont="1" applyBorder="1">
      <alignment/>
      <protection/>
    </xf>
    <xf numFmtId="0" fontId="4" fillId="0" borderId="12" xfId="63" applyFont="1" applyBorder="1">
      <alignment/>
      <protection/>
    </xf>
    <xf numFmtId="0" fontId="4" fillId="0" borderId="1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5" xfId="63" applyFont="1" applyBorder="1">
      <alignment/>
      <protection/>
    </xf>
    <xf numFmtId="0" fontId="6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3" fontId="5" fillId="0" borderId="0" xfId="63" applyNumberFormat="1" applyFont="1">
      <alignment/>
      <protection/>
    </xf>
    <xf numFmtId="0" fontId="4" fillId="0" borderId="17" xfId="63" applyFont="1" applyBorder="1">
      <alignment/>
      <protection/>
    </xf>
    <xf numFmtId="0" fontId="4" fillId="0" borderId="18" xfId="63" applyFont="1" applyBorder="1">
      <alignment/>
      <protection/>
    </xf>
    <xf numFmtId="0" fontId="4" fillId="0" borderId="18" xfId="63" applyFont="1" applyBorder="1" applyAlignment="1">
      <alignment vertical="top"/>
      <protection/>
    </xf>
    <xf numFmtId="0" fontId="8" fillId="0" borderId="19" xfId="63" applyFont="1" applyBorder="1" applyAlignment="1">
      <alignment vertical="top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 quotePrefix="1">
      <alignment vertical="center"/>
      <protection/>
    </xf>
    <xf numFmtId="0" fontId="4" fillId="0" borderId="19" xfId="63" applyFont="1" applyBorder="1">
      <alignment/>
      <protection/>
    </xf>
    <xf numFmtId="0" fontId="8" fillId="0" borderId="0" xfId="63" applyFont="1" applyBorder="1" applyAlignment="1" quotePrefix="1">
      <alignment horizontal="left" vertical="center"/>
      <protection/>
    </xf>
    <xf numFmtId="0" fontId="8" fillId="0" borderId="0" xfId="63" applyFont="1" applyBorder="1" applyAlignment="1">
      <alignment vertical="center"/>
      <protection/>
    </xf>
    <xf numFmtId="0" fontId="4" fillId="0" borderId="20" xfId="63" applyFont="1" applyBorder="1">
      <alignment/>
      <protection/>
    </xf>
    <xf numFmtId="0" fontId="4" fillId="0" borderId="16" xfId="63" applyFont="1" applyBorder="1" applyAlignment="1">
      <alignment horizontal="centerContinuous" vertical="center"/>
      <protection/>
    </xf>
    <xf numFmtId="0" fontId="4" fillId="0" borderId="18" xfId="63" applyFont="1" applyBorder="1" applyAlignment="1">
      <alignment vertical="center"/>
      <protection/>
    </xf>
    <xf numFmtId="0" fontId="8" fillId="0" borderId="18" xfId="63" applyFont="1" applyBorder="1" applyAlignment="1">
      <alignment vertical="center"/>
      <protection/>
    </xf>
    <xf numFmtId="0" fontId="4" fillId="0" borderId="21" xfId="63" applyFont="1" applyBorder="1" applyAlignment="1">
      <alignment/>
      <protection/>
    </xf>
    <xf numFmtId="0" fontId="4" fillId="0" borderId="18" xfId="63" applyFont="1" applyBorder="1" applyAlignment="1">
      <alignment/>
      <protection/>
    </xf>
    <xf numFmtId="0" fontId="8" fillId="0" borderId="19" xfId="63" applyFont="1" applyBorder="1" applyAlignment="1">
      <alignment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4" fillId="0" borderId="20" xfId="63" applyFont="1" applyBorder="1" applyAlignment="1">
      <alignment vertical="center"/>
      <protection/>
    </xf>
    <xf numFmtId="0" fontId="4" fillId="0" borderId="0" xfId="63" applyFont="1" applyBorder="1" applyAlignment="1">
      <alignment/>
      <protection/>
    </xf>
    <xf numFmtId="0" fontId="8" fillId="0" borderId="16" xfId="63" applyFont="1" applyBorder="1" applyAlignment="1">
      <alignment vertical="center"/>
      <protection/>
    </xf>
    <xf numFmtId="0" fontId="10" fillId="0" borderId="18" xfId="63" applyFont="1" applyBorder="1">
      <alignment/>
      <protection/>
    </xf>
    <xf numFmtId="0" fontId="4" fillId="0" borderId="21" xfId="63" applyFont="1" applyBorder="1" applyAlignment="1">
      <alignment vertical="center"/>
      <protection/>
    </xf>
    <xf numFmtId="0" fontId="8" fillId="0" borderId="17" xfId="63" applyFont="1" applyBorder="1" applyAlignment="1">
      <alignment vertical="top"/>
      <protection/>
    </xf>
    <xf numFmtId="0" fontId="8" fillId="0" borderId="22" xfId="63" applyFont="1" applyBorder="1" applyAlignment="1">
      <alignment vertical="top"/>
      <protection/>
    </xf>
    <xf numFmtId="0" fontId="8" fillId="0" borderId="18" xfId="63" applyFont="1" applyBorder="1" applyAlignment="1">
      <alignment vertical="top"/>
      <protection/>
    </xf>
    <xf numFmtId="0" fontId="8" fillId="0" borderId="23" xfId="63" applyFont="1" applyBorder="1" applyAlignment="1">
      <alignment vertical="top"/>
      <protection/>
    </xf>
    <xf numFmtId="0" fontId="8" fillId="0" borderId="24" xfId="63" applyFont="1" applyBorder="1" applyAlignment="1">
      <alignment vertical="top"/>
      <protection/>
    </xf>
    <xf numFmtId="0" fontId="8" fillId="0" borderId="21" xfId="63" applyFont="1" applyBorder="1" applyAlignment="1">
      <alignment vertical="top"/>
      <protection/>
    </xf>
    <xf numFmtId="0" fontId="4" fillId="0" borderId="21" xfId="63" applyFont="1" applyBorder="1">
      <alignment/>
      <protection/>
    </xf>
    <xf numFmtId="0" fontId="8" fillId="0" borderId="21" xfId="63" applyFont="1" applyBorder="1" applyAlignment="1" quotePrefix="1">
      <alignment horizontal="left" vertical="top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Continuous" vertical="center"/>
      <protection/>
    </xf>
    <xf numFmtId="0" fontId="8" fillId="0" borderId="19" xfId="63" applyFont="1" applyBorder="1">
      <alignment/>
      <protection/>
    </xf>
    <xf numFmtId="0" fontId="5" fillId="0" borderId="0" xfId="63" applyFont="1" applyBorder="1" applyAlignment="1" applyProtection="1">
      <alignment horizontal="center"/>
      <protection locked="0"/>
    </xf>
    <xf numFmtId="0" fontId="8" fillId="0" borderId="19" xfId="63" applyFont="1" applyBorder="1" applyAlignment="1" quotePrefix="1">
      <alignment horizontal="left"/>
      <protection/>
    </xf>
    <xf numFmtId="0" fontId="5" fillId="0" borderId="0" xfId="63" applyFont="1" applyAlignment="1">
      <alignment horizontal="center"/>
      <protection/>
    </xf>
    <xf numFmtId="0" fontId="4" fillId="0" borderId="25" xfId="63" applyFont="1" applyBorder="1" applyAlignment="1">
      <alignment vertical="center"/>
      <protection/>
    </xf>
    <xf numFmtId="0" fontId="4" fillId="0" borderId="26" xfId="63" applyFont="1" applyBorder="1" applyAlignment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8" fillId="0" borderId="21" xfId="63" applyFont="1" applyBorder="1" applyAlignment="1" quotePrefix="1">
      <alignment horizontal="left"/>
      <protection/>
    </xf>
    <xf numFmtId="0" fontId="4" fillId="0" borderId="28" xfId="63" applyFont="1" applyBorder="1">
      <alignment/>
      <protection/>
    </xf>
    <xf numFmtId="0" fontId="4" fillId="0" borderId="29" xfId="63" applyFont="1" applyBorder="1">
      <alignment/>
      <protection/>
    </xf>
    <xf numFmtId="0" fontId="8" fillId="0" borderId="29" xfId="63" applyFont="1" applyBorder="1" applyAlignment="1" quotePrefix="1">
      <alignment horizontal="left"/>
      <protection/>
    </xf>
    <xf numFmtId="0" fontId="8" fillId="0" borderId="29" xfId="63" applyFont="1" applyBorder="1" quotePrefix="1">
      <alignment/>
      <protection/>
    </xf>
    <xf numFmtId="0" fontId="4" fillId="0" borderId="30" xfId="63" applyFont="1" applyBorder="1">
      <alignment/>
      <protection/>
    </xf>
    <xf numFmtId="0" fontId="8" fillId="0" borderId="31" xfId="63" applyFont="1" applyBorder="1" applyAlignment="1" quotePrefix="1">
      <alignment horizontal="left"/>
      <protection/>
    </xf>
    <xf numFmtId="0" fontId="11" fillId="0" borderId="0" xfId="63" applyFont="1" applyBorder="1" applyAlignment="1">
      <alignment vertical="center"/>
      <protection/>
    </xf>
    <xf numFmtId="0" fontId="5" fillId="0" borderId="10" xfId="63" applyFont="1" applyBorder="1" applyAlignment="1">
      <alignment horizontal="centerContinuous" vertical="center"/>
      <protection/>
    </xf>
    <xf numFmtId="0" fontId="5" fillId="0" borderId="12" xfId="63" applyFont="1" applyBorder="1" applyAlignment="1">
      <alignment horizontal="centerContinuous" vertical="center"/>
      <protection/>
    </xf>
    <xf numFmtId="0" fontId="5" fillId="0" borderId="28" xfId="63" applyFont="1" applyBorder="1">
      <alignment/>
      <protection/>
    </xf>
    <xf numFmtId="0" fontId="5" fillId="0" borderId="29" xfId="63" applyFont="1" applyBorder="1">
      <alignment/>
      <protection/>
    </xf>
    <xf numFmtId="0" fontId="12" fillId="0" borderId="29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left"/>
      <protection/>
    </xf>
    <xf numFmtId="0" fontId="12" fillId="0" borderId="0" xfId="63" applyFont="1" applyBorder="1" applyAlignment="1">
      <alignment horizontal="center" vertical="center" textRotation="255"/>
      <protection/>
    </xf>
    <xf numFmtId="0" fontId="12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Continuous"/>
      <protection/>
    </xf>
    <xf numFmtId="0" fontId="13" fillId="0" borderId="0" xfId="63" applyFont="1" applyBorder="1" applyAlignment="1">
      <alignment horizontal="centerContinuous" vertical="center"/>
      <protection/>
    </xf>
    <xf numFmtId="0" fontId="5" fillId="0" borderId="0" xfId="63" applyFont="1" applyAlignment="1">
      <alignment/>
      <protection/>
    </xf>
    <xf numFmtId="0" fontId="14" fillId="0" borderId="0" xfId="63" applyFont="1" applyBorder="1" applyAlignment="1">
      <alignment horizontal="centerContinuous" vertical="center"/>
      <protection/>
    </xf>
    <xf numFmtId="0" fontId="14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horizontal="centerContinuous" wrapText="1"/>
      <protection/>
    </xf>
    <xf numFmtId="0" fontId="5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32" xfId="63" applyFont="1" applyBorder="1" applyAlignment="1">
      <alignment vertical="center"/>
      <protection/>
    </xf>
    <xf numFmtId="0" fontId="4" fillId="0" borderId="33" xfId="63" applyFont="1" applyBorder="1" applyAlignment="1">
      <alignment vertical="center"/>
      <protection/>
    </xf>
    <xf numFmtId="0" fontId="4" fillId="0" borderId="32" xfId="63" applyFont="1" applyBorder="1">
      <alignment/>
      <protection/>
    </xf>
    <xf numFmtId="0" fontId="4" fillId="0" borderId="34" xfId="63" applyFont="1" applyBorder="1">
      <alignment/>
      <protection/>
    </xf>
    <xf numFmtId="0" fontId="4" fillId="0" borderId="33" xfId="63" applyFont="1" applyBorder="1">
      <alignment/>
      <protection/>
    </xf>
    <xf numFmtId="0" fontId="4" fillId="0" borderId="13" xfId="63" applyFont="1" applyBorder="1" applyAlignment="1">
      <alignment vertical="center"/>
      <protection/>
    </xf>
    <xf numFmtId="0" fontId="4" fillId="0" borderId="35" xfId="63" applyFont="1" applyBorder="1">
      <alignment/>
      <protection/>
    </xf>
    <xf numFmtId="0" fontId="8" fillId="0" borderId="17" xfId="63" applyFont="1" applyBorder="1" applyAlignment="1">
      <alignment vertical="center"/>
      <protection/>
    </xf>
    <xf numFmtId="0" fontId="8" fillId="0" borderId="18" xfId="63" applyFont="1" applyBorder="1" applyAlignment="1">
      <alignment wrapText="1"/>
      <protection/>
    </xf>
    <xf numFmtId="0" fontId="8" fillId="0" borderId="18" xfId="63" applyFont="1" applyBorder="1" applyAlignment="1">
      <alignment/>
      <protection/>
    </xf>
    <xf numFmtId="0" fontId="8" fillId="0" borderId="18" xfId="63" applyFont="1" applyBorder="1" applyAlignment="1" quotePrefix="1">
      <alignment horizontal="left"/>
      <protection/>
    </xf>
    <xf numFmtId="0" fontId="8" fillId="0" borderId="21" xfId="63" applyFont="1" applyBorder="1" applyAlignment="1">
      <alignment/>
      <protection/>
    </xf>
    <xf numFmtId="0" fontId="4" fillId="0" borderId="23" xfId="63" applyFont="1" applyBorder="1">
      <alignment/>
      <protection/>
    </xf>
    <xf numFmtId="0" fontId="8" fillId="0" borderId="28" xfId="63" applyFont="1" applyBorder="1" applyAlignment="1">
      <alignment vertical="center"/>
      <protection/>
    </xf>
    <xf numFmtId="0" fontId="8" fillId="0" borderId="29" xfId="63" applyFont="1" applyBorder="1" applyAlignment="1">
      <alignment vertical="center"/>
      <protection/>
    </xf>
    <xf numFmtId="0" fontId="8" fillId="0" borderId="29" xfId="63" applyFont="1" applyBorder="1" applyAlignment="1">
      <alignment wrapText="1"/>
      <protection/>
    </xf>
    <xf numFmtId="0" fontId="8" fillId="0" borderId="29" xfId="63" applyFont="1" applyBorder="1" applyAlignment="1">
      <alignment vertical="center" wrapText="1"/>
      <protection/>
    </xf>
    <xf numFmtId="0" fontId="8" fillId="0" borderId="29" xfId="63" applyFont="1" applyBorder="1" applyAlignment="1">
      <alignment/>
      <protection/>
    </xf>
    <xf numFmtId="0" fontId="8" fillId="0" borderId="36" xfId="63" applyFont="1" applyBorder="1" applyAlignment="1">
      <alignment/>
      <protection/>
    </xf>
    <xf numFmtId="0" fontId="16" fillId="0" borderId="0" xfId="63" applyFont="1" applyBorder="1" applyAlignment="1">
      <alignment horizontal="centerContinuous" vertical="center"/>
      <protection/>
    </xf>
    <xf numFmtId="0" fontId="16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Continuous" wrapText="1"/>
      <protection/>
    </xf>
    <xf numFmtId="0" fontId="4" fillId="0" borderId="0" xfId="63" applyFont="1" applyBorder="1" applyAlignment="1">
      <alignment horizontal="centerContinuous" vertical="center" wrapText="1"/>
      <protection/>
    </xf>
    <xf numFmtId="0" fontId="4" fillId="0" borderId="0" xfId="63" applyFont="1">
      <alignment/>
      <protection/>
    </xf>
    <xf numFmtId="0" fontId="4" fillId="0" borderId="0" xfId="63" applyFont="1" applyAlignment="1" quotePrefix="1">
      <alignment horizontal="left" vertical="center"/>
      <protection/>
    </xf>
    <xf numFmtId="0" fontId="6" fillId="0" borderId="21" xfId="63" applyFont="1" applyBorder="1" applyAlignment="1">
      <alignment vertical="center"/>
      <protection/>
    </xf>
    <xf numFmtId="0" fontId="6" fillId="0" borderId="23" xfId="63" applyFont="1" applyBorder="1" applyAlignment="1">
      <alignment vertical="center"/>
      <protection/>
    </xf>
    <xf numFmtId="0" fontId="9" fillId="0" borderId="21" xfId="63" applyFont="1" applyBorder="1" applyAlignment="1">
      <alignment vertical="center"/>
      <protection/>
    </xf>
    <xf numFmtId="0" fontId="9" fillId="0" borderId="23" xfId="63" applyFont="1" applyBorder="1" applyAlignment="1">
      <alignment vertical="center"/>
      <protection/>
    </xf>
    <xf numFmtId="0" fontId="9" fillId="0" borderId="17" xfId="63" applyFont="1" applyBorder="1" applyAlignment="1">
      <alignment vertical="center"/>
      <protection/>
    </xf>
    <xf numFmtId="0" fontId="8" fillId="0" borderId="16" xfId="63" applyFont="1" applyBorder="1" applyAlignment="1">
      <alignment horizontal="right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8" fillId="0" borderId="0" xfId="63" applyFont="1" applyBorder="1" applyAlignment="1" quotePrefix="1">
      <alignment horizontal="right" vertical="center"/>
      <protection/>
    </xf>
    <xf numFmtId="0" fontId="20" fillId="0" borderId="0" xfId="63" applyFont="1" applyAlignment="1">
      <alignment vertical="center"/>
      <protection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37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4" fillId="0" borderId="39" xfId="63" applyFont="1" applyBorder="1" applyAlignment="1">
      <alignment horizontal="center" vertical="center" shrinkToFit="1"/>
      <protection/>
    </xf>
    <xf numFmtId="0" fontId="19" fillId="0" borderId="31" xfId="63" applyFont="1" applyBorder="1" applyAlignment="1">
      <alignment horizontal="center" vertical="center" textRotation="255"/>
      <protection/>
    </xf>
    <xf numFmtId="0" fontId="19" fillId="0" borderId="30" xfId="63" applyFont="1" applyBorder="1" applyAlignment="1">
      <alignment horizontal="center" vertical="center" textRotation="255"/>
      <protection/>
    </xf>
    <xf numFmtId="0" fontId="19" fillId="0" borderId="16" xfId="63" applyFont="1" applyBorder="1" applyAlignment="1">
      <alignment horizontal="center" vertical="center" textRotation="255"/>
      <protection/>
    </xf>
    <xf numFmtId="0" fontId="19" fillId="0" borderId="35" xfId="63" applyFont="1" applyBorder="1" applyAlignment="1">
      <alignment horizontal="center" vertical="center" textRotation="255"/>
      <protection/>
    </xf>
    <xf numFmtId="0" fontId="19" fillId="0" borderId="12" xfId="63" applyFont="1" applyBorder="1" applyAlignment="1">
      <alignment horizontal="center" vertical="center" textRotation="255"/>
      <protection/>
    </xf>
    <xf numFmtId="0" fontId="19" fillId="0" borderId="34" xfId="63" applyFont="1" applyBorder="1" applyAlignment="1">
      <alignment horizontal="center" vertical="center" textRotation="255"/>
      <protection/>
    </xf>
    <xf numFmtId="0" fontId="18" fillId="0" borderId="0" xfId="63" applyFont="1" applyBorder="1" applyAlignment="1">
      <alignment vertical="center" shrinkToFit="1"/>
      <protection/>
    </xf>
    <xf numFmtId="58" fontId="4" fillId="0" borderId="26" xfId="63" applyNumberFormat="1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 wrapText="1"/>
      <protection/>
    </xf>
    <xf numFmtId="0" fontId="4" fillId="0" borderId="26" xfId="63" applyFont="1" applyBorder="1" applyAlignment="1">
      <alignment horizontal="center" vertical="center" wrapText="1"/>
      <protection/>
    </xf>
    <xf numFmtId="0" fontId="4" fillId="0" borderId="39" xfId="63" applyFont="1" applyBorder="1" applyAlignment="1">
      <alignment horizontal="center" vertical="center" wrapText="1"/>
      <protection/>
    </xf>
    <xf numFmtId="0" fontId="4" fillId="0" borderId="27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8" fillId="0" borderId="40" xfId="63" applyFont="1" applyBorder="1" applyAlignment="1">
      <alignment horizontal="center"/>
      <protection/>
    </xf>
    <xf numFmtId="0" fontId="8" fillId="0" borderId="41" xfId="63" applyFont="1" applyBorder="1" applyAlignment="1">
      <alignment horizontal="center"/>
      <protection/>
    </xf>
    <xf numFmtId="0" fontId="8" fillId="0" borderId="42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 shrinkToFit="1"/>
      <protection/>
    </xf>
    <xf numFmtId="0" fontId="4" fillId="0" borderId="26" xfId="63" applyFont="1" applyBorder="1" applyAlignment="1">
      <alignment horizontal="left" vertical="center" shrinkToFit="1"/>
      <protection/>
    </xf>
    <xf numFmtId="0" fontId="12" fillId="0" borderId="32" xfId="63" applyFont="1" applyBorder="1" applyAlignment="1">
      <alignment horizontal="center" vertical="center"/>
      <protection/>
    </xf>
    <xf numFmtId="0" fontId="9" fillId="0" borderId="43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18" fillId="0" borderId="20" xfId="63" applyFont="1" applyBorder="1" applyAlignment="1">
      <alignment vertical="center" shrinkToFit="1"/>
      <protection/>
    </xf>
    <xf numFmtId="0" fontId="6" fillId="0" borderId="37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9" fillId="0" borderId="39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委託業務検査調書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ks\&#27700;&#36074;&#12475;&#12531;&#12479;&#12540;\H22\&#31532;2&#20418;\&#24029;&#30033;\&#27083;&#25104;&#22243;&#20307;&#30003;&#12375;&#36796;&#12415;(&#37325;&#35201;)\&#26908;&#26619;&#35336;&#30011;&#20316;&#25104;&#12501;&#12449;&#12452;&#12523;(&#31309;&#19978;&#12370;&#2433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ks\&#27700;&#36074;&#12475;&#12531;&#12479;&#12540;\&#21463;&#35351;&#26908;&#26619;\H22\H22&#24180;&#24230;&#20998;&#30003;&#36796;\&#65299;&#65294;&#30003;&#36796;&#26368;&#32066;&#29256;\&#9675;&#23665;&#31070;&#27700;&#36947;&#20225;&#26989;&#22243;\&#24535;&#20813;&#30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白紙"/>
      <sheetName val="粕屋"/>
      <sheetName val="久山"/>
      <sheetName val="新宮"/>
      <sheetName val="筑紫野"/>
      <sheetName val="太宰府"/>
      <sheetName val="須恵"/>
      <sheetName val="春日那珂川"/>
      <sheetName val="糸島"/>
      <sheetName val="篠栗"/>
      <sheetName val="志免"/>
      <sheetName val="宇美"/>
      <sheetName val="山神"/>
      <sheetName val="大野城市"/>
      <sheetName val="宗像"/>
      <sheetName val="宗像地島"/>
      <sheetName val="宗像大島"/>
      <sheetName val="福津"/>
      <sheetName val="福津本木"/>
      <sheetName val="入力用_検査内容"/>
      <sheetName val="R_印刷用"/>
      <sheetName val="計算用①"/>
      <sheetName val="入力規則"/>
    </sheetNames>
    <sheetDataSet>
      <sheetData sheetId="22">
        <row r="3">
          <cell r="B3" t="str">
            <v>全項目</v>
          </cell>
        </row>
        <row r="4">
          <cell r="B4" t="str">
            <v>全項目＋管理目標</v>
          </cell>
        </row>
        <row r="5">
          <cell r="B5" t="str">
            <v>全項目（カビ臭除く）</v>
          </cell>
        </row>
        <row r="6">
          <cell r="B6" t="str">
            <v>全項目＋管理目標（カビ臭除く）</v>
          </cell>
        </row>
        <row r="7">
          <cell r="B7" t="str">
            <v>原水全項目</v>
          </cell>
        </row>
        <row r="8">
          <cell r="B8" t="str">
            <v>原水全項目＋管理目標</v>
          </cell>
        </row>
        <row r="9">
          <cell r="B9" t="str">
            <v>原水全項目（カビ臭除く）</v>
          </cell>
        </row>
        <row r="10">
          <cell r="B10" t="str">
            <v>原水全項目＋管理目標（カビ臭除く）</v>
          </cell>
        </row>
        <row r="11">
          <cell r="B11" t="str">
            <v>理化学A</v>
          </cell>
        </row>
        <row r="12">
          <cell r="B12" t="str">
            <v>理化学B</v>
          </cell>
        </row>
        <row r="13">
          <cell r="B13" t="str">
            <v>細菌</v>
          </cell>
        </row>
        <row r="14">
          <cell r="B14" t="str">
            <v>消毒副生成物</v>
          </cell>
        </row>
        <row r="15">
          <cell r="B15" t="str">
            <v>トリハロメタン類</v>
          </cell>
        </row>
        <row r="16">
          <cell r="B16" t="str">
            <v>カビ臭</v>
          </cell>
        </row>
        <row r="17">
          <cell r="B17" t="str">
            <v>農薬一斉分析(GC/MS)</v>
          </cell>
        </row>
        <row r="18">
          <cell r="B18" t="str">
            <v>農薬一斉分析(LC/MS)</v>
          </cell>
        </row>
        <row r="19">
          <cell r="B19" t="str">
            <v>ダム河川項目</v>
          </cell>
        </row>
        <row r="20">
          <cell r="B20" t="str">
            <v>クリプトスポリジウム等</v>
          </cell>
        </row>
        <row r="21">
          <cell r="B21" t="str">
            <v>クリプト指標菌</v>
          </cell>
        </row>
        <row r="22">
          <cell r="B22" t="str">
            <v>アルミニウム</v>
          </cell>
        </row>
        <row r="23">
          <cell r="B23" t="str">
            <v>(A)蒸発残留物・フッ素等4項目</v>
          </cell>
        </row>
        <row r="24">
          <cell r="B24" t="str">
            <v>(B)農薬10項目</v>
          </cell>
        </row>
        <row r="25">
          <cell r="B25" t="str">
            <v>(C)農薬10項目</v>
          </cell>
        </row>
        <row r="26">
          <cell r="B26" t="str">
            <v>蒸発残留物</v>
          </cell>
        </row>
        <row r="27">
          <cell r="B27" t="str">
            <v>(A)鉛・ホウ素等6項目</v>
          </cell>
        </row>
        <row r="28">
          <cell r="B28" t="str">
            <v>(B)水質管理目標2項目・浄水</v>
          </cell>
        </row>
        <row r="29">
          <cell r="B29" t="str">
            <v>(C)農薬19項目</v>
          </cell>
        </row>
        <row r="30">
          <cell r="B30" t="str">
            <v>生物総数</v>
          </cell>
        </row>
        <row r="31">
          <cell r="B31" t="str">
            <v>(A)電気伝導率・UV吸収</v>
          </cell>
        </row>
        <row r="32">
          <cell r="B32" t="str">
            <v>(B)電気伝導率・アンモニア</v>
          </cell>
        </row>
        <row r="33">
          <cell r="B33" t="str">
            <v>(C)UV吸収・クロロフィル</v>
          </cell>
        </row>
        <row r="34">
          <cell r="B34" t="str">
            <v>(D)トリハロメタン生成能等7項目</v>
          </cell>
        </row>
        <row r="35">
          <cell r="B35" t="str">
            <v>(E)水質管理目標(浄水)</v>
          </cell>
        </row>
        <row r="36">
          <cell r="B36" t="str">
            <v>(F)農薬13項目</v>
          </cell>
        </row>
        <row r="37">
          <cell r="B37" t="str">
            <v>(G)農薬13項目</v>
          </cell>
        </row>
        <row r="38">
          <cell r="B38" t="str">
            <v>(H)農薬13項目</v>
          </cell>
        </row>
        <row r="39">
          <cell r="B39" t="str">
            <v>(A)農薬4項目</v>
          </cell>
        </row>
        <row r="40">
          <cell r="B40" t="str">
            <v>(B)農薬2項目</v>
          </cell>
        </row>
        <row r="41">
          <cell r="B41" t="str">
            <v>鉛</v>
          </cell>
        </row>
        <row r="42">
          <cell r="B42" t="str">
            <v>(A)BOD等</v>
          </cell>
        </row>
        <row r="43">
          <cell r="B43" t="str">
            <v>(B)水質管理目標(ダム)</v>
          </cell>
        </row>
        <row r="44">
          <cell r="B44" t="str">
            <v>(C)水質管理目標(河川)</v>
          </cell>
        </row>
        <row r="45">
          <cell r="B45" t="str">
            <v>(D)水質管理目標(地下水)</v>
          </cell>
        </row>
        <row r="46">
          <cell r="B46" t="str">
            <v>(E)農薬28項目</v>
          </cell>
        </row>
        <row r="47">
          <cell r="B47" t="str">
            <v>(A)アルカリ度等</v>
          </cell>
        </row>
        <row r="48">
          <cell r="B48" t="str">
            <v>(B)水質管理目標(給水栓)</v>
          </cell>
        </row>
        <row r="49">
          <cell r="B49" t="str">
            <v>(C)農薬38項目</v>
          </cell>
        </row>
        <row r="50">
          <cell r="B50" t="str">
            <v>(A)VOC・マンガン</v>
          </cell>
        </row>
        <row r="51">
          <cell r="B51" t="str">
            <v>(B)VOC</v>
          </cell>
        </row>
        <row r="52">
          <cell r="B52" t="str">
            <v>(C)農薬1項目</v>
          </cell>
        </row>
        <row r="53">
          <cell r="B53" t="str">
            <v>(D)農薬6項目</v>
          </cell>
        </row>
        <row r="54">
          <cell r="B54" t="str">
            <v>(E)農薬6項目</v>
          </cell>
        </row>
        <row r="55">
          <cell r="B55" t="str">
            <v>(A)農薬18項目</v>
          </cell>
        </row>
        <row r="56">
          <cell r="B56" t="str">
            <v>(A)金属・蒸発残留物等</v>
          </cell>
        </row>
        <row r="57">
          <cell r="B57" t="str">
            <v>(B)BOD等</v>
          </cell>
        </row>
        <row r="58">
          <cell r="B58" t="str">
            <v>(C)COD等</v>
          </cell>
        </row>
        <row r="59">
          <cell r="B59" t="str">
            <v>(D)農薬15項目</v>
          </cell>
        </row>
        <row r="60">
          <cell r="B60" t="str">
            <v>(A)給水栓6項目</v>
          </cell>
        </row>
        <row r="61">
          <cell r="B61" t="str">
            <v>(B)農薬7項目</v>
          </cell>
        </row>
        <row r="62">
          <cell r="B62" t="str">
            <v>(C)農薬11項目</v>
          </cell>
        </row>
        <row r="63">
          <cell r="B63" t="str">
            <v>(D)農薬3項目</v>
          </cell>
        </row>
        <row r="64">
          <cell r="B64" t="str">
            <v>(E)フッ素、金属等</v>
          </cell>
        </row>
        <row r="65">
          <cell r="B65" t="str">
            <v>(A)その他8項目</v>
          </cell>
        </row>
        <row r="66">
          <cell r="B66" t="str">
            <v>(B)その他13項目</v>
          </cell>
        </row>
        <row r="67">
          <cell r="B67" t="str">
            <v>(C)おいしい水等の目標10項目</v>
          </cell>
        </row>
        <row r="68">
          <cell r="B68" t="str">
            <v>(D)その他12項目</v>
          </cell>
        </row>
        <row r="69">
          <cell r="B69" t="str">
            <v>(E)トリハロメタン生成能</v>
          </cell>
        </row>
        <row r="70">
          <cell r="B70" t="str">
            <v>(F)現場測定3項目</v>
          </cell>
        </row>
        <row r="71">
          <cell r="B71" t="str">
            <v>(G)溶存酸素・臭気強度</v>
          </cell>
        </row>
        <row r="72">
          <cell r="B72" t="str">
            <v>(H)水質管理目標設定項目3項目</v>
          </cell>
        </row>
        <row r="73">
          <cell r="B73" t="str">
            <v>ダイオキシン類</v>
          </cell>
        </row>
        <row r="74">
          <cell r="B74" t="str">
            <v>ミクロキスチン-LR</v>
          </cell>
        </row>
        <row r="75">
          <cell r="B75" t="str">
            <v>(I)農薬15項目</v>
          </cell>
        </row>
        <row r="76">
          <cell r="B76" t="str">
            <v>(I)水質管理目標設定項目10項目</v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準項目申込書 (料金入り)"/>
      <sheetName val="目標項目申込書 (料金入り)"/>
      <sheetName val="農薬申込書 (料金入り)"/>
      <sheetName val="その他項目(料金入り) "/>
      <sheetName val="基準項目申込書"/>
      <sheetName val="その他"/>
      <sheetName val="目標項目申込書"/>
      <sheetName val="農薬申込書"/>
      <sheetName val="理細（H21～）"/>
      <sheetName val="全項目（H21～） VOC等"/>
      <sheetName val="7月農薬（H21～）"/>
      <sheetName val="9月農薬（H21～） "/>
      <sheetName val="採水地点"/>
    </sheetNames>
    <sheetDataSet>
      <sheetData sheetId="12">
        <row r="3">
          <cell r="B3" t="str">
            <v>土生山浄水場</v>
          </cell>
          <cell r="D3" t="str">
            <v>給水栓</v>
          </cell>
          <cell r="F3" t="str">
            <v>全項目</v>
          </cell>
        </row>
        <row r="4">
          <cell r="B4" t="str">
            <v>桜丘５丁目集会所</v>
          </cell>
          <cell r="D4" t="str">
            <v>浄水池</v>
          </cell>
          <cell r="F4" t="str">
            <v>原水全項目</v>
          </cell>
        </row>
        <row r="5">
          <cell r="B5" t="str">
            <v>別府二公民館</v>
          </cell>
          <cell r="D5" t="str">
            <v>原水槽</v>
          </cell>
          <cell r="F5" t="str">
            <v>理A細</v>
          </cell>
        </row>
        <row r="6">
          <cell r="B6" t="str">
            <v>御手洗公民館</v>
          </cell>
          <cell r="D6" t="str">
            <v>井水</v>
          </cell>
          <cell r="F6" t="str">
            <v>理B細</v>
          </cell>
        </row>
        <row r="7">
          <cell r="B7" t="str">
            <v>御笠川水源地</v>
          </cell>
          <cell r="D7" t="str">
            <v>湖水</v>
          </cell>
          <cell r="F7" t="str">
            <v>細菌</v>
          </cell>
        </row>
        <row r="8">
          <cell r="B8" t="str">
            <v>七夕池</v>
          </cell>
          <cell r="D8" t="str">
            <v>伏流水</v>
          </cell>
        </row>
        <row r="9">
          <cell r="B9" t="str">
            <v>旧馬越水源地</v>
          </cell>
        </row>
        <row r="10">
          <cell r="B10" t="str">
            <v>新馬越水源地</v>
          </cell>
        </row>
        <row r="11">
          <cell r="B11" t="str">
            <v>吉原水源地</v>
          </cell>
        </row>
        <row r="12">
          <cell r="B12" t="str">
            <v>神の前水源地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45"/>
  <sheetViews>
    <sheetView tabSelected="1" zoomScalePageLayoutView="0" workbookViewId="0" topLeftCell="A1">
      <selection activeCell="AA40" sqref="AA40"/>
    </sheetView>
  </sheetViews>
  <sheetFormatPr defaultColWidth="9.140625" defaultRowHeight="15"/>
  <cols>
    <col min="1" max="1" width="2.57421875" style="1" customWidth="1"/>
    <col min="2" max="5" width="3.140625" style="1" customWidth="1"/>
    <col min="6" max="9" width="2.8515625" style="1" customWidth="1"/>
    <col min="10" max="10" width="3.140625" style="1" customWidth="1"/>
    <col min="11" max="33" width="3.00390625" style="1" customWidth="1"/>
    <col min="34" max="37" width="2.57421875" style="1" customWidth="1"/>
    <col min="38" max="38" width="11.8515625" style="1" customWidth="1"/>
    <col min="39" max="40" width="4.57421875" style="1" customWidth="1"/>
    <col min="41" max="50" width="2.57421875" style="1" customWidth="1"/>
    <col min="51" max="16384" width="9.00390625" style="1" customWidth="1"/>
  </cols>
  <sheetData>
    <row r="1" spans="2:63" ht="30" customHeight="1" thickBot="1">
      <c r="B1" s="103" t="str">
        <f>IF('基本情報_1_1'!U2="01","第４号様式（第１２条関係）","様式第１号")</f>
        <v>様式第１号</v>
      </c>
      <c r="C1" s="102"/>
      <c r="D1" s="102"/>
      <c r="E1" s="102"/>
      <c r="F1" s="102"/>
      <c r="G1" s="102"/>
      <c r="H1" s="102"/>
      <c r="I1" s="102"/>
      <c r="J1" s="102"/>
      <c r="K1" s="102"/>
      <c r="L1" s="81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1"/>
      <c r="AA1" s="100"/>
      <c r="AB1" s="100"/>
      <c r="AC1" s="99"/>
      <c r="AD1" s="98"/>
      <c r="AE1" s="98"/>
      <c r="AF1" s="98"/>
      <c r="AG1" s="98"/>
      <c r="AJ1" s="73"/>
      <c r="AL1" s="61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61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</row>
    <row r="2" spans="2:63" ht="15" customHeight="1">
      <c r="B2" s="120" t="str">
        <f>IF('基本情報_1_1'!U2="01","報告","伺")</f>
        <v>伺</v>
      </c>
      <c r="C2" s="121"/>
      <c r="D2" s="133" t="str">
        <f>IF('基本情報_1_1'!U2="01","工事担当課","課長")</f>
        <v>課長</v>
      </c>
      <c r="E2" s="134"/>
      <c r="F2" s="134"/>
      <c r="G2" s="135"/>
      <c r="H2" s="133"/>
      <c r="I2" s="134"/>
      <c r="J2" s="134"/>
      <c r="K2" s="135"/>
      <c r="L2" s="133"/>
      <c r="M2" s="134"/>
      <c r="N2" s="134"/>
      <c r="O2" s="135"/>
      <c r="P2" s="133"/>
      <c r="Q2" s="134"/>
      <c r="R2" s="134"/>
      <c r="S2" s="135"/>
      <c r="T2" s="97" t="str">
        <f>IF('基本情報_1_1'!U2="01","","検査職員")</f>
        <v>検査職員</v>
      </c>
      <c r="U2" s="93"/>
      <c r="V2" s="96"/>
      <c r="W2" s="95"/>
      <c r="X2" s="95"/>
      <c r="Y2" s="95"/>
      <c r="Z2" s="94"/>
      <c r="AA2" s="94"/>
      <c r="AB2" s="93"/>
      <c r="AC2" s="93"/>
      <c r="AD2" s="93"/>
      <c r="AE2" s="93"/>
      <c r="AF2" s="93"/>
      <c r="AG2" s="92"/>
      <c r="AJ2" s="73"/>
      <c r="AL2" s="61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61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</row>
    <row r="3" spans="2:63" ht="15" customHeight="1">
      <c r="B3" s="122"/>
      <c r="C3" s="123"/>
      <c r="D3" s="43"/>
      <c r="E3" s="15"/>
      <c r="F3" s="15"/>
      <c r="G3" s="15"/>
      <c r="H3" s="43"/>
      <c r="I3" s="15"/>
      <c r="J3" s="15"/>
      <c r="K3" s="91"/>
      <c r="L3" s="43"/>
      <c r="M3" s="15"/>
      <c r="N3" s="15"/>
      <c r="O3" s="91"/>
      <c r="P3" s="15"/>
      <c r="Q3" s="15"/>
      <c r="R3" s="15"/>
      <c r="S3" s="15"/>
      <c r="T3" s="90" t="str">
        <f>IF('基本情報_1_1'!U2="01","","(職名)")</f>
        <v>(職名)</v>
      </c>
      <c r="U3" s="27"/>
      <c r="V3" s="88"/>
      <c r="W3" s="89" t="str">
        <f>IF('基本情報_1_1'!U2="01","","  (氏名)")</f>
        <v>  (氏名)</v>
      </c>
      <c r="X3" s="89"/>
      <c r="Y3" s="89"/>
      <c r="Z3" s="88"/>
      <c r="AA3" s="87"/>
      <c r="AB3" s="27"/>
      <c r="AC3" s="27"/>
      <c r="AD3" s="27"/>
      <c r="AE3" s="27"/>
      <c r="AF3" s="27"/>
      <c r="AG3" s="86"/>
      <c r="AJ3" s="73"/>
      <c r="AL3" s="61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61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2:63" ht="16.5" customHeight="1">
      <c r="B4" s="122"/>
      <c r="C4" s="123"/>
      <c r="D4" s="24"/>
      <c r="E4" s="19"/>
      <c r="F4" s="19"/>
      <c r="G4" s="19"/>
      <c r="H4" s="24"/>
      <c r="I4" s="19"/>
      <c r="J4" s="19"/>
      <c r="K4" s="85"/>
      <c r="L4" s="24"/>
      <c r="M4" s="19"/>
      <c r="N4" s="19"/>
      <c r="O4" s="85"/>
      <c r="P4" s="19"/>
      <c r="Q4" s="19"/>
      <c r="R4" s="19"/>
      <c r="S4" s="19"/>
      <c r="T4" s="32">
        <f>IF($AL$45&lt;&gt;""," "&amp;$AL$42,"")</f>
      </c>
      <c r="U4" s="18"/>
      <c r="V4" s="18"/>
      <c r="W4" s="18"/>
      <c r="X4" s="18"/>
      <c r="Y4" s="18"/>
      <c r="Z4" s="18">
        <f>IF($AL$44&lt;&gt;"",$BA$40,"")</f>
      </c>
      <c r="AA4" s="18"/>
      <c r="AB4" s="18"/>
      <c r="AC4" s="18"/>
      <c r="AD4" s="18"/>
      <c r="AE4" s="18"/>
      <c r="AF4" s="18"/>
      <c r="AG4" s="84">
        <f>IF($Z$4&lt;&gt;"","印","")</f>
      </c>
      <c r="AJ4" s="73"/>
      <c r="AL4" s="61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61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2:63" ht="16.5" customHeight="1">
      <c r="B5" s="122"/>
      <c r="C5" s="123"/>
      <c r="D5" s="24"/>
      <c r="E5" s="19"/>
      <c r="F5" s="19"/>
      <c r="G5" s="19"/>
      <c r="H5" s="24"/>
      <c r="I5" s="19"/>
      <c r="J5" s="19"/>
      <c r="K5" s="85"/>
      <c r="L5" s="24"/>
      <c r="M5" s="19"/>
      <c r="N5" s="19"/>
      <c r="O5" s="85"/>
      <c r="P5" s="19"/>
      <c r="Q5" s="19"/>
      <c r="R5" s="19"/>
      <c r="S5" s="19"/>
      <c r="T5" s="14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84" t="str">
        <f>IF('基本情報_1_1'!U2="01","","印")</f>
        <v>印</v>
      </c>
      <c r="AJ5" s="73"/>
      <c r="AL5" s="61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61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2:63" ht="16.5" customHeight="1" thickBot="1">
      <c r="B6" s="124"/>
      <c r="C6" s="125"/>
      <c r="D6" s="83"/>
      <c r="E6" s="81"/>
      <c r="F6" s="81"/>
      <c r="G6" s="81"/>
      <c r="H6" s="83"/>
      <c r="I6" s="81"/>
      <c r="J6" s="81"/>
      <c r="K6" s="82"/>
      <c r="L6" s="83"/>
      <c r="M6" s="81"/>
      <c r="N6" s="81"/>
      <c r="O6" s="82"/>
      <c r="P6" s="81"/>
      <c r="Q6" s="81"/>
      <c r="R6" s="81"/>
      <c r="S6" s="81"/>
      <c r="T6" s="80">
        <f>IF($AL$45&lt;&gt;""," "&amp;$AL$46,"")</f>
      </c>
      <c r="U6" s="79"/>
      <c r="V6" s="79"/>
      <c r="W6" s="79"/>
      <c r="X6" s="79"/>
      <c r="Y6" s="79"/>
      <c r="Z6" s="79">
        <f>IF($AL$44&lt;&gt;"",$BA$44,"")</f>
      </c>
      <c r="AA6" s="79"/>
      <c r="AB6" s="79"/>
      <c r="AC6" s="79"/>
      <c r="AD6" s="79"/>
      <c r="AE6" s="79"/>
      <c r="AF6" s="79"/>
      <c r="AG6" s="78">
        <f>IF($Z$6&lt;&gt;"","印","")</f>
      </c>
      <c r="AJ6" s="73"/>
      <c r="AL6" s="61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61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3:63" ht="24.75" customHeight="1">
      <c r="C7" s="113" t="str">
        <f>IF('基本情報_1_1'!U2="01","検査の結果について、次の工事検査調書により報告します。","検査の結果は、下記のとおりであり、合格といたしたい。")</f>
        <v>検査の結果は、下記のとおりであり、合格といたしたい。</v>
      </c>
      <c r="D7" s="77"/>
      <c r="Z7" s="76"/>
      <c r="AA7" s="75"/>
      <c r="AB7" s="75"/>
      <c r="AC7" s="74"/>
      <c r="AD7" s="73"/>
      <c r="AE7" s="73"/>
      <c r="AF7" s="73"/>
      <c r="AG7" s="73"/>
      <c r="AJ7" s="73"/>
      <c r="AL7" s="61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61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2:51" ht="15" customHeight="1" thickBot="1">
      <c r="B8" s="7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0"/>
      <c r="T8" s="70"/>
      <c r="U8" s="69"/>
      <c r="V8" s="68"/>
      <c r="W8" s="2"/>
      <c r="X8" s="2"/>
      <c r="Y8" s="2"/>
      <c r="Z8" s="2"/>
      <c r="AA8" s="2"/>
      <c r="AB8" s="2"/>
      <c r="AC8" s="68"/>
      <c r="AD8" s="2"/>
      <c r="AE8" s="2"/>
      <c r="AF8" s="2"/>
      <c r="AG8" s="2"/>
      <c r="AL8" s="61"/>
      <c r="AY8" s="61"/>
    </row>
    <row r="9" spans="2:51" ht="15" customHeight="1">
      <c r="B9" s="136" t="str">
        <f>IF('基本情報_1_1'!U2="01","工 事 検 査 調 書","業　務　委　託　検　査　調　書")</f>
        <v>業　務　委　託　検　査　調　書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7"/>
      <c r="AB9" s="67" t="s">
        <v>56</v>
      </c>
      <c r="AC9" s="66"/>
      <c r="AD9" s="65"/>
      <c r="AE9" s="65"/>
      <c r="AF9" s="65"/>
      <c r="AG9" s="64"/>
      <c r="AL9" s="61"/>
      <c r="AY9" s="61"/>
    </row>
    <row r="10" spans="2:51" ht="24.75" customHeight="1" thickBot="1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63"/>
      <c r="AC10" s="142"/>
      <c r="AD10" s="142"/>
      <c r="AE10" s="142"/>
      <c r="AF10" s="142"/>
      <c r="AG10" s="62"/>
      <c r="AL10" s="61"/>
      <c r="AY10" s="61"/>
    </row>
    <row r="11" spans="2:33" ht="15" customHeight="1">
      <c r="B11" s="60" t="str">
        <f>IF('基本情報_1_1'!U2="01","工事名","業務委託名")</f>
        <v>業務委託名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9"/>
      <c r="N11" s="58" t="s">
        <v>22</v>
      </c>
      <c r="O11" s="56"/>
      <c r="P11" s="56"/>
      <c r="Q11" s="56"/>
      <c r="R11" s="56"/>
      <c r="S11" s="56"/>
      <c r="T11" s="57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5"/>
    </row>
    <row r="12" spans="2:42" ht="54.75" customHeight="1"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/>
      <c r="N12" s="131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32"/>
      <c r="AL12" s="48"/>
      <c r="AM12" s="50"/>
      <c r="AP12" s="50"/>
    </row>
    <row r="13" spans="2:42" ht="15" customHeight="1">
      <c r="B13" s="47" t="str">
        <f>IF('基本情報_1_1'!U2="01","工事担当課","業務委託担当課")</f>
        <v>業務委託担当課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54" t="str">
        <f>IF('基本情報_1_1'!U2="01","工事検査台帳等による番号","業務委託検査台帳等による番号")</f>
        <v>業務委託検査台帳等による番号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4"/>
      <c r="AL13" s="48"/>
      <c r="AM13" s="50"/>
      <c r="AP13" s="50"/>
    </row>
    <row r="14" spans="2:42" ht="36" customHeight="1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9"/>
      <c r="P14" s="53"/>
      <c r="Q14" s="52"/>
      <c r="R14" s="52"/>
      <c r="S14" s="52"/>
      <c r="T14" s="52"/>
      <c r="U14" s="52"/>
      <c r="V14" s="52"/>
      <c r="W14" s="52" t="s">
        <v>23</v>
      </c>
      <c r="X14" s="52"/>
      <c r="Y14" s="52" t="s">
        <v>24</v>
      </c>
      <c r="Z14" s="52"/>
      <c r="AA14" s="52"/>
      <c r="AB14" s="52"/>
      <c r="AC14" s="52"/>
      <c r="AD14" s="52" t="s">
        <v>21</v>
      </c>
      <c r="AE14" s="52"/>
      <c r="AF14" s="52"/>
      <c r="AG14" s="51"/>
      <c r="AL14" s="48"/>
      <c r="AM14" s="50"/>
      <c r="AP14" s="50"/>
    </row>
    <row r="15" spans="2:42" ht="15" customHeight="1">
      <c r="B15" s="47" t="str">
        <f>IF('基本情報_1_1'!U2="01","工事請負契約を締結した日","業務委託請負契約を締結した日")</f>
        <v>業務委託請負契約を締結した日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4"/>
      <c r="AL15" s="48"/>
      <c r="AM15" s="50"/>
      <c r="AP15" s="50"/>
    </row>
    <row r="16" spans="2:42" ht="21.75" customHeight="1">
      <c r="B16" s="12"/>
      <c r="C16" s="19"/>
      <c r="D16" s="19"/>
      <c r="E16" s="19"/>
      <c r="F16" s="19"/>
      <c r="G16" s="19"/>
      <c r="H16" s="19"/>
      <c r="I16" s="127"/>
      <c r="J16" s="127"/>
      <c r="K16" s="127"/>
      <c r="L16" s="127"/>
      <c r="M16" s="127"/>
      <c r="N16" s="127"/>
      <c r="O16" s="127"/>
      <c r="P16" s="127"/>
      <c r="Q16" s="46"/>
      <c r="R16" s="45"/>
      <c r="S16" s="46"/>
      <c r="T16" s="46"/>
      <c r="U16" s="46"/>
      <c r="V16" s="45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8"/>
      <c r="AL16" s="48"/>
      <c r="AM16" s="50"/>
      <c r="AP16" s="50"/>
    </row>
    <row r="17" spans="2:40" ht="15" customHeight="1">
      <c r="B17" s="49" t="s">
        <v>20</v>
      </c>
      <c r="C17" s="15"/>
      <c r="D17" s="15"/>
      <c r="E17" s="15"/>
      <c r="F17" s="15"/>
      <c r="G17" s="15"/>
      <c r="H17" s="15"/>
      <c r="I17" s="15"/>
      <c r="J17" s="15"/>
      <c r="K17" s="2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4"/>
      <c r="AL17" s="48"/>
      <c r="AM17" s="48"/>
      <c r="AN17" s="48"/>
    </row>
    <row r="18" spans="2:33" ht="21.75" customHeight="1">
      <c r="B18" s="12"/>
      <c r="C18" s="19"/>
      <c r="D18" s="19"/>
      <c r="E18" s="19"/>
      <c r="F18" s="19"/>
      <c r="G18" s="19"/>
      <c r="H18" s="19"/>
      <c r="I18" s="127"/>
      <c r="J18" s="127"/>
      <c r="K18" s="127"/>
      <c r="L18" s="127"/>
      <c r="M18" s="127"/>
      <c r="N18" s="127"/>
      <c r="O18" s="127"/>
      <c r="P18" s="127"/>
      <c r="Q18" s="46"/>
      <c r="R18" s="45"/>
      <c r="S18" s="46"/>
      <c r="T18" s="46"/>
      <c r="U18" s="46"/>
      <c r="V18" s="45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8"/>
    </row>
    <row r="19" spans="2:33" ht="15" customHeight="1">
      <c r="B19" s="47" t="s">
        <v>19</v>
      </c>
      <c r="C19" s="15"/>
      <c r="D19" s="15"/>
      <c r="E19" s="15"/>
      <c r="F19" s="15"/>
      <c r="G19" s="15"/>
      <c r="H19" s="15"/>
      <c r="I19" s="15"/>
      <c r="J19" s="15"/>
      <c r="K19" s="29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</row>
    <row r="20" spans="2:33" ht="21.75" customHeight="1">
      <c r="B20" s="12"/>
      <c r="C20" s="19"/>
      <c r="D20" s="19"/>
      <c r="E20" s="19"/>
      <c r="F20" s="19"/>
      <c r="G20" s="19"/>
      <c r="H20" s="19"/>
      <c r="I20" s="127"/>
      <c r="J20" s="127"/>
      <c r="K20" s="127"/>
      <c r="L20" s="127"/>
      <c r="M20" s="127"/>
      <c r="N20" s="127"/>
      <c r="O20" s="127"/>
      <c r="P20" s="127"/>
      <c r="Q20" s="46"/>
      <c r="R20" s="45"/>
      <c r="S20" s="46"/>
      <c r="T20" s="46"/>
      <c r="U20" s="46"/>
      <c r="V20" s="45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8"/>
    </row>
    <row r="21" spans="2:33" ht="15" customHeight="1">
      <c r="B21" s="47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4"/>
    </row>
    <row r="22" spans="2:33" ht="21.75" customHeight="1">
      <c r="B22" s="12"/>
      <c r="C22" s="19"/>
      <c r="D22" s="19"/>
      <c r="E22" s="19"/>
      <c r="F22" s="19"/>
      <c r="G22" s="19"/>
      <c r="H22" s="19"/>
      <c r="I22" s="127"/>
      <c r="J22" s="127"/>
      <c r="K22" s="127"/>
      <c r="L22" s="127"/>
      <c r="M22" s="127"/>
      <c r="N22" s="127"/>
      <c r="O22" s="127"/>
      <c r="P22" s="127"/>
      <c r="Q22" s="46"/>
      <c r="R22" s="45"/>
      <c r="S22" s="46"/>
      <c r="T22" s="46"/>
      <c r="U22" s="46"/>
      <c r="V22" s="45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8"/>
    </row>
    <row r="23" spans="2:33" ht="14.25" customHeight="1">
      <c r="B23" s="17" t="s">
        <v>17</v>
      </c>
      <c r="C23" s="15"/>
      <c r="D23" s="15"/>
      <c r="E23" s="15"/>
      <c r="F23" s="44" t="s">
        <v>16</v>
      </c>
      <c r="G23" s="16"/>
      <c r="H23" s="16"/>
      <c r="I23" s="39"/>
      <c r="J23" s="39"/>
      <c r="K23" s="15"/>
      <c r="L23" s="43"/>
      <c r="M23" s="39" t="s">
        <v>13</v>
      </c>
      <c r="N23" s="38"/>
      <c r="O23" s="40" t="s">
        <v>12</v>
      </c>
      <c r="P23" s="42"/>
      <c r="Q23" s="41" t="s">
        <v>15</v>
      </c>
      <c r="R23" s="38"/>
      <c r="S23" s="41" t="s">
        <v>14</v>
      </c>
      <c r="T23" s="39"/>
      <c r="U23" s="39" t="s">
        <v>13</v>
      </c>
      <c r="V23" s="42"/>
      <c r="W23" s="41" t="s">
        <v>12</v>
      </c>
      <c r="X23" s="38"/>
      <c r="Y23" s="41" t="s">
        <v>11</v>
      </c>
      <c r="Z23" s="38"/>
      <c r="AA23" s="40" t="s">
        <v>10</v>
      </c>
      <c r="AB23" s="39"/>
      <c r="AC23" s="39" t="s">
        <v>9</v>
      </c>
      <c r="AD23" s="38"/>
      <c r="AE23" s="39" t="s">
        <v>8</v>
      </c>
      <c r="AF23" s="38"/>
      <c r="AG23" s="37" t="s">
        <v>7</v>
      </c>
    </row>
    <row r="24" spans="2:38" ht="30" customHeight="1">
      <c r="B24" s="109" t="s">
        <v>80</v>
      </c>
      <c r="C24" s="23" t="s">
        <v>25</v>
      </c>
      <c r="D24" s="18"/>
      <c r="E24" s="18"/>
      <c r="F24" s="32"/>
      <c r="G24" s="19"/>
      <c r="H24" s="19"/>
      <c r="I24" s="23"/>
      <c r="J24" s="110"/>
      <c r="K24" s="111" t="str">
        <f>IF('基本情報_1_1'!U2="01","請負金 ","業務委託料 ")</f>
        <v>業務委託料 </v>
      </c>
      <c r="L24" s="147">
        <f>IF('基本情報_1_1'!Y2&lt;&gt;"",IF('基本情報_1_1'!AI2="金","￥",IF('基本情報_1_1'!AI2&lt;&gt;"",'基本情報_1_1'!AI2,"")),IF('基本情報_1_1'!Q2&lt;&gt;"",IF('基本情報_1_1'!Q2="金","￥",IF('基本情報_1_1'!Q2&lt;&gt;"",'基本情報_1_1'!Q2,"")),""))</f>
      </c>
      <c r="M24" s="147"/>
      <c r="N24" s="116">
        <f>IF('基本情報_1_1'!Y2&lt;&gt;"",IF('基本情報_1_1'!AH2="金","￥",IF('基本情報_1_1'!AH2&lt;&gt;"",'基本情報_1_1'!AH2,"")),IF('基本情報_1_1'!P2&lt;&gt;"",IF('基本情報_1_1'!P2="金","￥",IF('基本情報_1_1'!P2&lt;&gt;"",'基本情報_1_1'!P2,"")),""))</f>
      </c>
      <c r="O24" s="116"/>
      <c r="P24" s="116">
        <f>IF('基本情報_1_1'!Y2&lt;&gt;"",IF('基本情報_1_1'!AG2="金","￥",IF('基本情報_1_1'!AG2&lt;&gt;"",'基本情報_1_1'!AG2,"")),IF('基本情報_1_1'!O2&lt;&gt;"",IF('基本情報_1_1'!O2="金","￥",IF('基本情報_1_1'!O2&lt;&gt;"",'基本情報_1_1'!O2,"")),""))</f>
      </c>
      <c r="Q24" s="116"/>
      <c r="R24" s="116"/>
      <c r="S24" s="116"/>
      <c r="T24" s="116"/>
      <c r="U24" s="116"/>
      <c r="V24" s="116"/>
      <c r="W24" s="116"/>
      <c r="X24" s="148"/>
      <c r="Y24" s="149"/>
      <c r="Z24" s="116"/>
      <c r="AA24" s="116"/>
      <c r="AB24" s="116"/>
      <c r="AC24" s="116"/>
      <c r="AD24" s="116"/>
      <c r="AE24" s="116"/>
      <c r="AF24" s="116"/>
      <c r="AG24" s="143"/>
      <c r="AL24" s="13"/>
    </row>
    <row r="25" spans="2:33" ht="14.25" customHeight="1">
      <c r="B25" s="109" t="str">
        <f>IF('検査情報_2_1'!E2&lt;&gt;"",IF('検査情報_2_1'!E2="2","■","□"),"□")</f>
        <v>□</v>
      </c>
      <c r="C25" s="23" t="s">
        <v>26</v>
      </c>
      <c r="D25" s="18"/>
      <c r="E25" s="18"/>
      <c r="F25" s="36"/>
      <c r="G25" s="35">
        <f>IF(AND(AL34&lt;&gt;0,AL35&lt;&gt;0),"前金払","")</f>
      </c>
      <c r="H25" s="15"/>
      <c r="I25" s="27"/>
      <c r="J25" s="27"/>
      <c r="K25" s="26"/>
      <c r="L25" s="104"/>
      <c r="M25" s="105"/>
      <c r="N25" s="106"/>
      <c r="O25" s="107"/>
      <c r="P25" s="106"/>
      <c r="Q25" s="107"/>
      <c r="R25" s="106"/>
      <c r="S25" s="107"/>
      <c r="T25" s="106"/>
      <c r="U25" s="107"/>
      <c r="V25" s="106"/>
      <c r="W25" s="107"/>
      <c r="X25" s="106"/>
      <c r="Y25" s="107"/>
      <c r="Z25" s="106"/>
      <c r="AA25" s="107"/>
      <c r="AB25" s="106"/>
      <c r="AC25" s="107"/>
      <c r="AD25" s="106"/>
      <c r="AE25" s="107"/>
      <c r="AF25" s="106"/>
      <c r="AG25" s="108"/>
    </row>
    <row r="26" spans="2:38" ht="30" customHeight="1">
      <c r="B26" s="34" t="s">
        <v>27</v>
      </c>
      <c r="C26" s="33"/>
      <c r="D26" s="18">
        <f>IF('検査情報_2_1'!E2="2",IF('検査情報_2_1'!G2&lt;&gt;"",'検査情報_2_1'!G2,""),"")</f>
      </c>
      <c r="E26" s="18" t="s">
        <v>28</v>
      </c>
      <c r="F26" s="32">
        <f>IF(SUM(AL26)&lt;&gt;0,"済","")</f>
      </c>
      <c r="G26" s="31">
        <f>IF(AND(AL34&lt;&gt;0,AL35=0),"前金払",IF(AL35&lt;&gt;0,"内渡済金額",""))</f>
      </c>
      <c r="H26" s="31"/>
      <c r="I26" s="31"/>
      <c r="J26" s="23"/>
      <c r="K26" s="111" t="s">
        <v>57</v>
      </c>
      <c r="L26" s="147"/>
      <c r="M26" s="147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48"/>
      <c r="Y26" s="149"/>
      <c r="Z26" s="116"/>
      <c r="AA26" s="116"/>
      <c r="AB26" s="116"/>
      <c r="AC26" s="116"/>
      <c r="AD26" s="116"/>
      <c r="AE26" s="116"/>
      <c r="AF26" s="116"/>
      <c r="AG26" s="143"/>
      <c r="AL26" s="13"/>
    </row>
    <row r="27" spans="2:33" ht="14.25" customHeight="1">
      <c r="B27" s="30" t="s">
        <v>6</v>
      </c>
      <c r="C27" s="29"/>
      <c r="D27" s="29"/>
      <c r="E27" s="29"/>
      <c r="F27" s="28"/>
      <c r="G27" s="15"/>
      <c r="H27" s="15"/>
      <c r="I27" s="27"/>
      <c r="J27" s="27"/>
      <c r="K27" s="26"/>
      <c r="L27" s="104"/>
      <c r="M27" s="105"/>
      <c r="N27" s="106"/>
      <c r="O27" s="107"/>
      <c r="P27" s="106"/>
      <c r="Q27" s="107"/>
      <c r="R27" s="106"/>
      <c r="S27" s="107"/>
      <c r="T27" s="106"/>
      <c r="U27" s="107"/>
      <c r="V27" s="106"/>
      <c r="W27" s="107"/>
      <c r="X27" s="106"/>
      <c r="Y27" s="107"/>
      <c r="Z27" s="106"/>
      <c r="AA27" s="107"/>
      <c r="AB27" s="106"/>
      <c r="AC27" s="107"/>
      <c r="AD27" s="106"/>
      <c r="AE27" s="107"/>
      <c r="AF27" s="106"/>
      <c r="AG27" s="108"/>
    </row>
    <row r="28" spans="2:38" ht="30" customHeight="1">
      <c r="B28" s="25"/>
      <c r="C28" s="144">
        <f>IF('検査情報_2_1'!H2&lt;&gt;"",'検査情報_2_1'!H2,"")</f>
      </c>
      <c r="D28" s="144"/>
      <c r="E28" s="18" t="s">
        <v>5</v>
      </c>
      <c r="F28" s="24"/>
      <c r="G28" s="19"/>
      <c r="H28" s="19"/>
      <c r="I28" s="23"/>
      <c r="J28" s="22"/>
      <c r="K28" s="112" t="s">
        <v>58</v>
      </c>
      <c r="L28" s="147"/>
      <c r="M28" s="147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48"/>
      <c r="Y28" s="149"/>
      <c r="Z28" s="116"/>
      <c r="AA28" s="116"/>
      <c r="AB28" s="116"/>
      <c r="AC28" s="116"/>
      <c r="AD28" s="116"/>
      <c r="AE28" s="116"/>
      <c r="AF28" s="116"/>
      <c r="AG28" s="143"/>
      <c r="AL28" s="13"/>
    </row>
    <row r="29" spans="2:33" ht="15" customHeight="1">
      <c r="B29" s="21" t="s">
        <v>4</v>
      </c>
      <c r="C29" s="15"/>
      <c r="D29" s="15"/>
      <c r="E29" s="15"/>
      <c r="F29" s="15" t="s">
        <v>29</v>
      </c>
      <c r="G29" s="15"/>
      <c r="H29" s="15"/>
      <c r="I29" s="15"/>
      <c r="J29" s="15"/>
      <c r="K29" s="15" t="s">
        <v>3</v>
      </c>
      <c r="L29" s="15"/>
      <c r="M29" s="15"/>
      <c r="N29" s="15"/>
      <c r="O29" s="15"/>
      <c r="P29" s="15" t="s">
        <v>2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4"/>
    </row>
    <row r="30" spans="2:41" ht="13.5" customHeight="1">
      <c r="B30" s="1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0"/>
      <c r="AG30" s="8"/>
      <c r="AM30" s="3"/>
      <c r="AO30" s="3"/>
    </row>
    <row r="31" spans="2:41" ht="13.5" customHeight="1">
      <c r="B31" s="12"/>
      <c r="C31" s="19"/>
      <c r="D31" s="19"/>
      <c r="E31" s="19"/>
      <c r="F31" s="140">
        <f>IF('検査情報_2_1'!I2&lt;&gt;"",'検査情報_2_1'!I2,"")</f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8" t="s">
        <v>1</v>
      </c>
      <c r="AG31" s="8"/>
      <c r="AI31" s="3"/>
      <c r="AM31" s="3"/>
      <c r="AO31" s="3"/>
    </row>
    <row r="32" spans="2:41" ht="13.5" customHeight="1">
      <c r="B32" s="12"/>
      <c r="C32" s="19"/>
      <c r="D32" s="19"/>
      <c r="E32" s="19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8"/>
      <c r="AG32" s="8"/>
      <c r="AI32" s="3"/>
      <c r="AM32" s="3"/>
      <c r="AO32" s="3"/>
    </row>
    <row r="33" spans="2:39" ht="30.75" customHeight="1">
      <c r="B33" s="17" t="s">
        <v>0</v>
      </c>
      <c r="C33" s="16"/>
      <c r="D33" s="16"/>
      <c r="E33" s="16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4"/>
      <c r="AI33" s="3"/>
      <c r="AM33" s="3"/>
    </row>
    <row r="34" spans="2:38" ht="21" customHeight="1"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9"/>
      <c r="AG34" s="8"/>
      <c r="AI34" s="3"/>
      <c r="AL34" s="13"/>
    </row>
    <row r="35" spans="2:38" ht="21" customHeight="1"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9"/>
      <c r="AG35" s="8"/>
      <c r="AI35" s="3"/>
      <c r="AL35" s="13"/>
    </row>
    <row r="36" spans="2:35" ht="21" customHeight="1">
      <c r="B36" s="1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9"/>
      <c r="AG36" s="8"/>
      <c r="AI36" s="3"/>
    </row>
    <row r="37" spans="2:35" ht="21" customHeight="1"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9"/>
      <c r="AG37" s="8"/>
      <c r="AI37" s="3"/>
    </row>
    <row r="38" spans="2:35" ht="21" customHeight="1"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9"/>
      <c r="AG38" s="8"/>
      <c r="AI38" s="3"/>
    </row>
    <row r="39" spans="2:35" ht="21" customHeight="1"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  <c r="AB39" s="10"/>
      <c r="AC39" s="10"/>
      <c r="AD39" s="10"/>
      <c r="AE39" s="10"/>
      <c r="AF39" s="9"/>
      <c r="AG39" s="8"/>
      <c r="AI39" s="3"/>
    </row>
    <row r="40" spans="2:38" ht="21" customHeight="1" thickBot="1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5"/>
      <c r="AI40" s="3"/>
      <c r="AL40" s="2"/>
    </row>
    <row r="41" spans="2:38" ht="13.5">
      <c r="B41" s="102"/>
      <c r="C41" s="102"/>
      <c r="D41" s="102">
        <f>IF('基本情報_1_1'!U2="01","以上のとおり工事を検査しました。","")</f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I41" s="3"/>
      <c r="AL41" s="2"/>
    </row>
    <row r="42" spans="2:35" ht="13.5">
      <c r="B42" s="102"/>
      <c r="C42" s="102"/>
      <c r="D42" s="102"/>
      <c r="E42" s="102"/>
      <c r="F42" s="102"/>
      <c r="G42" s="145">
        <f>IF('基本情報_1_1'!U2="01","年　　月　　日","")</f>
      </c>
      <c r="H42" s="145"/>
      <c r="I42" s="145"/>
      <c r="J42" s="145"/>
      <c r="K42" s="145"/>
      <c r="L42" s="145"/>
      <c r="M42" s="145"/>
      <c r="N42" s="145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I42" s="3"/>
    </row>
    <row r="43" spans="2:35" ht="13.5">
      <c r="B43" s="102"/>
      <c r="C43" s="102"/>
      <c r="D43" s="102"/>
      <c r="E43" s="102"/>
      <c r="F43" s="102"/>
      <c r="G43" s="102"/>
      <c r="H43" s="102"/>
      <c r="I43" s="102"/>
      <c r="J43" s="102"/>
      <c r="K43" s="46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>
        <f>IF('基本情報_1_1'!U2="01","（職名）","")</f>
      </c>
      <c r="W43" s="102"/>
      <c r="X43" s="102"/>
      <c r="Y43" s="102"/>
      <c r="Z43" s="102"/>
      <c r="AA43" s="102">
        <f>IF('基本情報_1_1'!U2="01","（氏名）","")</f>
      </c>
      <c r="AB43" s="102"/>
      <c r="AC43" s="102"/>
      <c r="AD43" s="102"/>
      <c r="AE43" s="102"/>
      <c r="AF43" s="102"/>
      <c r="AG43" s="102"/>
      <c r="AI43" s="3"/>
    </row>
    <row r="44" spans="2:38" ht="13.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>
        <f>IF('基本情報_1_1'!U2="01","検査職員","")</f>
      </c>
      <c r="W44" s="102"/>
      <c r="X44" s="102"/>
      <c r="Y44" s="102"/>
      <c r="Z44" s="102"/>
      <c r="AA44" s="102"/>
      <c r="AB44" s="102"/>
      <c r="AC44" s="102"/>
      <c r="AD44" s="102"/>
      <c r="AE44" s="102"/>
      <c r="AF44" s="102">
        <f>IF('基本情報_1_1'!U2="01","㊞","")</f>
      </c>
      <c r="AG44" s="102"/>
      <c r="AL44" s="2"/>
    </row>
    <row r="45" ht="13.5" customHeight="1">
      <c r="AL45" s="2"/>
    </row>
    <row r="46" ht="13.5" customHeight="1"/>
  </sheetData>
  <sheetProtection/>
  <mergeCells count="52">
    <mergeCell ref="G42:N42"/>
    <mergeCell ref="AF28:AG28"/>
    <mergeCell ref="T5:W5"/>
    <mergeCell ref="AD28:AE28"/>
    <mergeCell ref="L24:M24"/>
    <mergeCell ref="L26:M26"/>
    <mergeCell ref="L28:M28"/>
    <mergeCell ref="X24:Y24"/>
    <mergeCell ref="X26:Y26"/>
    <mergeCell ref="X28:Y28"/>
    <mergeCell ref="C28:D28"/>
    <mergeCell ref="N28:O28"/>
    <mergeCell ref="P28:Q28"/>
    <mergeCell ref="R28:S28"/>
    <mergeCell ref="T28:U28"/>
    <mergeCell ref="V28:W28"/>
    <mergeCell ref="F31:AE32"/>
    <mergeCell ref="AC10:AF10"/>
    <mergeCell ref="I16:P16"/>
    <mergeCell ref="I18:P18"/>
    <mergeCell ref="I20:P20"/>
    <mergeCell ref="AF24:AG24"/>
    <mergeCell ref="N26:O26"/>
    <mergeCell ref="AF26:AG26"/>
    <mergeCell ref="Z28:AA28"/>
    <mergeCell ref="AB28:AC28"/>
    <mergeCell ref="D2:G2"/>
    <mergeCell ref="H2:K2"/>
    <mergeCell ref="L2:O2"/>
    <mergeCell ref="P2:S2"/>
    <mergeCell ref="B9:AA10"/>
    <mergeCell ref="T26:U26"/>
    <mergeCell ref="V26:W26"/>
    <mergeCell ref="Z26:AA26"/>
    <mergeCell ref="B12:M12"/>
    <mergeCell ref="N12:AG12"/>
    <mergeCell ref="V24:W24"/>
    <mergeCell ref="P26:Q26"/>
    <mergeCell ref="R26:S26"/>
    <mergeCell ref="N24:O24"/>
    <mergeCell ref="AD26:AE26"/>
    <mergeCell ref="AB26:AC26"/>
    <mergeCell ref="AB24:AC24"/>
    <mergeCell ref="B14:O14"/>
    <mergeCell ref="B2:C6"/>
    <mergeCell ref="AD24:AE24"/>
    <mergeCell ref="P24:Q24"/>
    <mergeCell ref="R24:S24"/>
    <mergeCell ref="T24:U24"/>
    <mergeCell ref="Z24:AA24"/>
    <mergeCell ref="X5:AF5"/>
    <mergeCell ref="I22:P22"/>
  </mergeCells>
  <printOptions/>
  <pageMargins left="0.7086614173228347" right="0.7086614173228347" top="0.7086614173228347" bottom="0.7086614173228347" header="0.31496062992125984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0" customWidth="1"/>
    <col min="2" max="2" width="21.7109375" style="0" customWidth="1"/>
    <col min="3" max="3" width="27.28125" style="0" customWidth="1"/>
    <col min="4" max="4" width="19.57421875" style="0" customWidth="1"/>
    <col min="5" max="5" width="10.7109375" style="0" customWidth="1"/>
    <col min="6" max="6" width="18.421875" style="0" customWidth="1"/>
    <col min="7" max="7" width="18.140625" style="0" customWidth="1"/>
    <col min="8" max="12" width="2.421875" style="0" customWidth="1"/>
    <col min="13" max="13" width="2.28125" style="0" customWidth="1"/>
    <col min="14" max="14" width="3.140625" style="0" customWidth="1"/>
    <col min="15" max="19" width="0.9921875" style="0" customWidth="1"/>
    <col min="20" max="20" width="11.7109375" style="0" customWidth="1"/>
    <col min="21" max="21" width="17.28125" style="0" customWidth="1"/>
    <col min="22" max="23" width="9.57421875" style="0" customWidth="1"/>
    <col min="24" max="24" width="18.421875" style="0" customWidth="1"/>
    <col min="25" max="25" width="24.7109375" style="0" customWidth="1"/>
    <col min="26" max="30" width="2.421875" style="0" customWidth="1"/>
    <col min="31" max="31" width="2.28125" style="0" customWidth="1"/>
    <col min="32" max="32" width="3.140625" style="0" customWidth="1"/>
    <col min="33" max="37" width="0.9921875" style="0" customWidth="1"/>
    <col min="38" max="38" width="16.28125" style="0" customWidth="1"/>
    <col min="39" max="39" width="17.421875" style="0" customWidth="1"/>
    <col min="40" max="40" width="9.7109375" style="0" customWidth="1"/>
    <col min="41" max="41" width="5.421875" style="0" customWidth="1"/>
  </cols>
  <sheetData>
    <row r="1" spans="1:41" ht="13.5">
      <c r="A1" t="s">
        <v>32</v>
      </c>
      <c r="B1" t="s">
        <v>33</v>
      </c>
      <c r="C1" t="s">
        <v>52</v>
      </c>
      <c r="D1" t="s">
        <v>34</v>
      </c>
      <c r="E1" t="s">
        <v>35</v>
      </c>
      <c r="F1" t="s">
        <v>51</v>
      </c>
      <c r="G1" t="s">
        <v>50</v>
      </c>
      <c r="H1" t="s">
        <v>43</v>
      </c>
      <c r="I1" t="s">
        <v>43</v>
      </c>
      <c r="J1" t="s">
        <v>43</v>
      </c>
      <c r="K1" t="s">
        <v>43</v>
      </c>
      <c r="L1" t="s">
        <v>43</v>
      </c>
      <c r="M1" t="s">
        <v>43</v>
      </c>
      <c r="N1" t="s">
        <v>43</v>
      </c>
      <c r="O1" t="s">
        <v>43</v>
      </c>
      <c r="P1" t="s">
        <v>43</v>
      </c>
      <c r="Q1" t="s">
        <v>43</v>
      </c>
      <c r="R1" t="s">
        <v>43</v>
      </c>
      <c r="S1" t="s">
        <v>43</v>
      </c>
      <c r="T1" t="s">
        <v>49</v>
      </c>
      <c r="U1" t="s">
        <v>48</v>
      </c>
      <c r="V1" t="s">
        <v>47</v>
      </c>
      <c r="W1" t="s">
        <v>46</v>
      </c>
      <c r="X1" t="s">
        <v>45</v>
      </c>
      <c r="Y1" t="s">
        <v>44</v>
      </c>
      <c r="Z1" t="s">
        <v>43</v>
      </c>
      <c r="AA1" t="s">
        <v>43</v>
      </c>
      <c r="AB1" t="s">
        <v>43</v>
      </c>
      <c r="AC1" t="s">
        <v>43</v>
      </c>
      <c r="AD1" t="s">
        <v>43</v>
      </c>
      <c r="AE1" t="s">
        <v>43</v>
      </c>
      <c r="AF1" t="s">
        <v>43</v>
      </c>
      <c r="AG1" t="s">
        <v>43</v>
      </c>
      <c r="AH1" t="s">
        <v>43</v>
      </c>
      <c r="AI1" t="s">
        <v>43</v>
      </c>
      <c r="AJ1" t="s">
        <v>43</v>
      </c>
      <c r="AK1" t="s">
        <v>43</v>
      </c>
      <c r="AL1" t="s">
        <v>31</v>
      </c>
      <c r="AM1" t="s">
        <v>76</v>
      </c>
      <c r="AN1" t="s">
        <v>77</v>
      </c>
      <c r="AO1" t="s">
        <v>42</v>
      </c>
    </row>
    <row r="2" spans="1:41" ht="13.5">
      <c r="A2" s="114" t="s">
        <v>59</v>
      </c>
      <c r="B2" s="114" t="s">
        <v>60</v>
      </c>
      <c r="C2" s="114" t="s">
        <v>61</v>
      </c>
      <c r="D2" s="114" t="s">
        <v>62</v>
      </c>
      <c r="E2" s="115">
        <v>42521</v>
      </c>
      <c r="F2" s="115">
        <v>42613</v>
      </c>
      <c r="G2" s="114" t="s">
        <v>63</v>
      </c>
      <c r="H2" s="114" t="s">
        <v>63</v>
      </c>
      <c r="I2" s="114" t="s">
        <v>63</v>
      </c>
      <c r="J2" s="114" t="s">
        <v>63</v>
      </c>
      <c r="K2" s="114" t="s">
        <v>63</v>
      </c>
      <c r="L2" s="114" t="s">
        <v>64</v>
      </c>
      <c r="M2" s="114" t="s">
        <v>65</v>
      </c>
      <c r="N2" s="114" t="s">
        <v>66</v>
      </c>
      <c r="O2" s="114"/>
      <c r="P2" s="114"/>
      <c r="Q2" s="114"/>
      <c r="R2" s="114"/>
      <c r="S2" s="114"/>
      <c r="T2" s="114" t="s">
        <v>67</v>
      </c>
      <c r="U2" s="114" t="s">
        <v>68</v>
      </c>
      <c r="V2" s="114" t="s">
        <v>69</v>
      </c>
      <c r="W2" s="114" t="s">
        <v>41</v>
      </c>
      <c r="X2" s="115">
        <v>42643</v>
      </c>
      <c r="Y2" s="114" t="s">
        <v>63</v>
      </c>
      <c r="Z2" s="114" t="s">
        <v>63</v>
      </c>
      <c r="AA2" s="114" t="s">
        <v>63</v>
      </c>
      <c r="AB2" s="114" t="s">
        <v>63</v>
      </c>
      <c r="AC2" s="114" t="s">
        <v>63</v>
      </c>
      <c r="AD2" s="114" t="s">
        <v>70</v>
      </c>
      <c r="AE2" s="114" t="s">
        <v>65</v>
      </c>
      <c r="AF2" s="114" t="s">
        <v>66</v>
      </c>
      <c r="AG2" s="114"/>
      <c r="AH2" s="114"/>
      <c r="AI2" s="114"/>
      <c r="AJ2" s="114"/>
      <c r="AK2" s="114"/>
      <c r="AL2" s="114" t="s">
        <v>78</v>
      </c>
      <c r="AM2" s="114" t="s">
        <v>41</v>
      </c>
      <c r="AN2" s="114" t="s">
        <v>75</v>
      </c>
      <c r="AO2" s="114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2.421875" style="0" customWidth="1"/>
    <col min="3" max="4" width="11.8515625" style="0" customWidth="1"/>
    <col min="5" max="5" width="17.421875" style="0" customWidth="1"/>
    <col min="6" max="7" width="9.7109375" style="0" customWidth="1"/>
    <col min="8" max="8" width="9.57421875" style="0" customWidth="1"/>
    <col min="9" max="9" width="24.00390625" style="0" customWidth="1"/>
  </cols>
  <sheetData>
    <row r="1" spans="1:9" ht="13.5">
      <c r="A1" t="s">
        <v>55</v>
      </c>
      <c r="B1" t="s">
        <v>30</v>
      </c>
      <c r="C1" t="s">
        <v>36</v>
      </c>
      <c r="D1" t="s">
        <v>37</v>
      </c>
      <c r="E1" t="s">
        <v>54</v>
      </c>
      <c r="F1" t="s">
        <v>38</v>
      </c>
      <c r="G1" t="s">
        <v>39</v>
      </c>
      <c r="H1" t="s">
        <v>40</v>
      </c>
      <c r="I1" t="s">
        <v>53</v>
      </c>
    </row>
    <row r="2" spans="1:9" ht="13.5">
      <c r="A2" s="114" t="s">
        <v>71</v>
      </c>
      <c r="B2" s="114" t="s">
        <v>72</v>
      </c>
      <c r="C2" s="115">
        <v>42643</v>
      </c>
      <c r="D2" s="115">
        <v>42643</v>
      </c>
      <c r="E2" s="114" t="s">
        <v>73</v>
      </c>
      <c r="F2" s="114" t="s">
        <v>74</v>
      </c>
      <c r="G2" s="114" t="s">
        <v>41</v>
      </c>
      <c r="H2" s="114" t="s">
        <v>75</v>
      </c>
      <c r="I2" s="114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昌子</dc:creator>
  <cp:keywords/>
  <dc:description/>
  <cp:lastModifiedBy>情報政策課</cp:lastModifiedBy>
  <cp:lastPrinted>2016-03-23T06:11:32Z</cp:lastPrinted>
  <dcterms:created xsi:type="dcterms:W3CDTF">2015-11-06T01:17:14Z</dcterms:created>
  <dcterms:modified xsi:type="dcterms:W3CDTF">2016-03-29T01:47:46Z</dcterms:modified>
  <cp:category/>
  <cp:version/>
  <cp:contentType/>
  <cp:contentStatus/>
</cp:coreProperties>
</file>